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43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8" i="1" l="1"/>
  <c r="G42" i="1"/>
  <c r="G44" i="1" s="1"/>
  <c r="G51" i="1" s="1"/>
  <c r="G23" i="1"/>
  <c r="G10" i="1"/>
  <c r="G26" i="1" s="1"/>
  <c r="G31" i="1" s="1"/>
  <c r="F48" i="1"/>
  <c r="F47" i="1"/>
  <c r="F42" i="1"/>
  <c r="F49" i="1" s="1"/>
  <c r="F23" i="1"/>
  <c r="F26" i="1" s="1"/>
  <c r="F31" i="1" s="1"/>
  <c r="F10" i="1"/>
  <c r="F44" i="1" l="1"/>
  <c r="F51" i="1" s="1"/>
</calcChain>
</file>

<file path=xl/sharedStrings.xml><?xml version="1.0" encoding="utf-8"?>
<sst xmlns="http://schemas.openxmlformats.org/spreadsheetml/2006/main" count="46" uniqueCount="41">
  <si>
    <t>CAFETERIA 125 BENEFITS PLAN WORKSHEET</t>
  </si>
  <si>
    <t>W-2 Amounts</t>
  </si>
  <si>
    <t>Box 1</t>
  </si>
  <si>
    <t>Box 16</t>
  </si>
  <si>
    <t>Difference</t>
  </si>
  <si>
    <t>Paychecks/Year</t>
  </si>
  <si>
    <t>Difference/Paycheck</t>
  </si>
  <si>
    <t>Taxpayer(s)</t>
  </si>
  <si>
    <t>414H Pension</t>
  </si>
  <si>
    <t>Code E - 403b</t>
  </si>
  <si>
    <t>"Other Café 125"</t>
  </si>
  <si>
    <t>Section or Café 125</t>
  </si>
  <si>
    <t>Other</t>
  </si>
  <si>
    <t>If Net Difference is not zero:</t>
  </si>
  <si>
    <t>Total Schedule A Medical</t>
  </si>
  <si>
    <t>NJ-1040 Line 28 Gross Income</t>
  </si>
  <si>
    <t>Excess Medical Carried Over To Line 30</t>
  </si>
  <si>
    <t>Scratch Pad Entry On NJ-1040 Line 30</t>
  </si>
  <si>
    <t>x .02</t>
  </si>
  <si>
    <t>Total Related Entries</t>
  </si>
  <si>
    <t>Related Box 12 &amp; 14 Entries:</t>
  </si>
  <si>
    <t>NJ 2% Medical Limitation</t>
  </si>
  <si>
    <t>NO</t>
  </si>
  <si>
    <t>YES</t>
  </si>
  <si>
    <t>Example 1</t>
  </si>
  <si>
    <t>Schedule A amount</t>
  </si>
  <si>
    <t>Cafeteria 125 amount</t>
  </si>
  <si>
    <t>Less 2% Limitation</t>
  </si>
  <si>
    <t>NJ-1040 Line 30 Amount</t>
  </si>
  <si>
    <t xml:space="preserve">Example 2 </t>
  </si>
  <si>
    <t>N/A</t>
  </si>
  <si>
    <t>Has 2% limit been met with Sch A amount?</t>
  </si>
  <si>
    <t>Medical/</t>
  </si>
  <si>
    <t>Dental/</t>
  </si>
  <si>
    <t>Vision?</t>
  </si>
  <si>
    <t>No</t>
  </si>
  <si>
    <t>Yes</t>
  </si>
  <si>
    <t>?</t>
  </si>
  <si>
    <t>Box 16-1 vs. 12+14 Net Difference</t>
  </si>
  <si>
    <t>Discuss Net Difference with TP, then</t>
  </si>
  <si>
    <t>Enter Final Eligible Cafe 125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</si>
</sst>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0" xfId="0" applyAlignment="1"/>
    <xf numFmtId="0" fontId="0" fillId="0" borderId="2" xfId="0" applyBorder="1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1" xfId="0" quotePrefix="1" applyBorder="1"/>
    <xf numFmtId="165" fontId="0" fillId="0" borderId="0" xfId="0" applyNumberFormat="1" applyBorder="1" applyAlignment="1">
      <alignment horizontal="right"/>
    </xf>
    <xf numFmtId="165" fontId="0" fillId="0" borderId="1" xfId="0" quotePrefix="1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1" fontId="0" fillId="0" borderId="0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165" fontId="2" fillId="0" borderId="11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5" fontId="2" fillId="0" borderId="7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5" xfId="0" quotePrefix="1" applyNumberFormat="1" applyFont="1" applyBorder="1" applyAlignment="1">
      <alignment horizontal="center"/>
    </xf>
    <xf numFmtId="165" fontId="2" fillId="0" borderId="10" xfId="0" quotePrefix="1" applyNumberFormat="1" applyFont="1" applyBorder="1" applyAlignment="1">
      <alignment horizontal="center"/>
    </xf>
    <xf numFmtId="165" fontId="0" fillId="0" borderId="0" xfId="0" quotePrefix="1" applyNumberFormat="1" applyBorder="1" applyAlignment="1">
      <alignment horizontal="right"/>
    </xf>
    <xf numFmtId="0" fontId="0" fillId="0" borderId="0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/>
  </sheetViews>
  <sheetFormatPr defaultRowHeight="15" x14ac:dyDescent="0.25"/>
  <cols>
    <col min="1" max="2" width="5.7109375" customWidth="1"/>
    <col min="6" max="6" width="10.7109375" style="8" customWidth="1"/>
    <col min="7" max="7" width="10.7109375" customWidth="1"/>
    <col min="9" max="9" width="10.140625" bestFit="1" customWidth="1"/>
    <col min="11" max="11" width="5.7109375" customWidth="1"/>
  </cols>
  <sheetData>
    <row r="1" spans="1:16" x14ac:dyDescent="0.25">
      <c r="A1" s="6" t="s">
        <v>0</v>
      </c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5"/>
    </row>
    <row r="3" spans="1:16" x14ac:dyDescent="0.25">
      <c r="A3" s="5" t="s">
        <v>7</v>
      </c>
      <c r="C3" s="1"/>
      <c r="D3" s="1"/>
      <c r="E3" s="1"/>
      <c r="F3" s="9"/>
      <c r="G3" s="1"/>
      <c r="H3" s="1"/>
      <c r="I3" s="1"/>
      <c r="J3" s="1"/>
      <c r="K3" s="1"/>
    </row>
    <row r="4" spans="1:16" x14ac:dyDescent="0.25">
      <c r="A4" s="5"/>
    </row>
    <row r="5" spans="1:16" x14ac:dyDescent="0.25">
      <c r="A5" s="5" t="s">
        <v>1</v>
      </c>
      <c r="F5" s="28" t="s">
        <v>24</v>
      </c>
      <c r="G5" s="29" t="s">
        <v>29</v>
      </c>
    </row>
    <row r="6" spans="1:16" x14ac:dyDescent="0.25">
      <c r="B6" t="s">
        <v>3</v>
      </c>
      <c r="F6" s="30">
        <v>64105.58</v>
      </c>
      <c r="G6" s="31">
        <v>55105</v>
      </c>
      <c r="I6" s="16"/>
    </row>
    <row r="7" spans="1:16" x14ac:dyDescent="0.25">
      <c r="A7" s="5"/>
      <c r="F7" s="30"/>
      <c r="G7" s="31"/>
      <c r="I7" s="16"/>
    </row>
    <row r="8" spans="1:16" x14ac:dyDescent="0.25">
      <c r="A8" s="5"/>
      <c r="B8" t="s">
        <v>2</v>
      </c>
      <c r="F8" s="32">
        <v>57791.39</v>
      </c>
      <c r="G8" s="33">
        <v>47791</v>
      </c>
      <c r="H8" s="1"/>
      <c r="I8" s="17"/>
      <c r="J8" s="1"/>
      <c r="K8" s="1"/>
    </row>
    <row r="9" spans="1:16" x14ac:dyDescent="0.25">
      <c r="A9" s="5"/>
      <c r="F9" s="30"/>
      <c r="G9" s="31"/>
      <c r="I9" s="16"/>
    </row>
    <row r="10" spans="1:16" x14ac:dyDescent="0.25">
      <c r="A10" s="5"/>
      <c r="B10" t="s">
        <v>4</v>
      </c>
      <c r="E10" s="7" t="s">
        <v>32</v>
      </c>
      <c r="F10" s="30">
        <f>F6-F8</f>
        <v>6314.1900000000023</v>
      </c>
      <c r="G10" s="31">
        <f>G6-G8</f>
        <v>7314</v>
      </c>
      <c r="I10" s="10"/>
    </row>
    <row r="11" spans="1:16" x14ac:dyDescent="0.25">
      <c r="A11" s="5"/>
      <c r="E11" s="7" t="s">
        <v>33</v>
      </c>
      <c r="F11" s="30"/>
      <c r="G11" s="31"/>
      <c r="I11" s="16"/>
    </row>
    <row r="12" spans="1:16" x14ac:dyDescent="0.25">
      <c r="A12" s="5" t="s">
        <v>20</v>
      </c>
      <c r="E12" s="25" t="s">
        <v>34</v>
      </c>
      <c r="F12" s="30"/>
      <c r="G12" s="31"/>
      <c r="I12" s="16"/>
    </row>
    <row r="13" spans="1:16" x14ac:dyDescent="0.25">
      <c r="A13" s="5"/>
      <c r="B13" t="s">
        <v>8</v>
      </c>
      <c r="E13" s="26" t="s">
        <v>35</v>
      </c>
      <c r="F13" s="30">
        <v>3973.34</v>
      </c>
      <c r="G13" s="31">
        <v>4314</v>
      </c>
      <c r="I13" s="16"/>
    </row>
    <row r="14" spans="1:16" x14ac:dyDescent="0.25">
      <c r="A14" s="5"/>
      <c r="E14" s="7"/>
      <c r="F14" s="30"/>
      <c r="G14" s="31"/>
      <c r="I14" s="16"/>
    </row>
    <row r="15" spans="1:16" x14ac:dyDescent="0.25">
      <c r="A15" s="5"/>
      <c r="B15" t="s">
        <v>9</v>
      </c>
      <c r="E15" s="7" t="s">
        <v>35</v>
      </c>
      <c r="F15" s="30"/>
      <c r="G15" s="31">
        <v>1000</v>
      </c>
      <c r="I15" s="16"/>
    </row>
    <row r="16" spans="1:16" x14ac:dyDescent="0.25">
      <c r="A16" s="5"/>
      <c r="E16" s="7"/>
      <c r="F16" s="30"/>
      <c r="G16" s="31"/>
      <c r="I16" s="16"/>
    </row>
    <row r="17" spans="1:11" x14ac:dyDescent="0.25">
      <c r="A17" s="5"/>
      <c r="B17" s="2" t="s">
        <v>11</v>
      </c>
      <c r="D17" s="2"/>
      <c r="E17" s="27" t="s">
        <v>36</v>
      </c>
      <c r="F17" s="30">
        <v>2340.85</v>
      </c>
      <c r="G17" s="31"/>
      <c r="I17" s="16"/>
    </row>
    <row r="18" spans="1:11" x14ac:dyDescent="0.25">
      <c r="A18" s="5"/>
      <c r="E18" s="7"/>
      <c r="F18" s="30"/>
      <c r="G18" s="31"/>
      <c r="I18" s="16"/>
    </row>
    <row r="19" spans="1:11" x14ac:dyDescent="0.25">
      <c r="A19" s="5"/>
      <c r="B19" s="2" t="s">
        <v>10</v>
      </c>
      <c r="D19" s="2"/>
      <c r="E19" s="27" t="s">
        <v>36</v>
      </c>
      <c r="F19" s="30"/>
      <c r="G19" s="31"/>
      <c r="I19" s="16"/>
    </row>
    <row r="20" spans="1:11" x14ac:dyDescent="0.25">
      <c r="A20" s="5"/>
      <c r="E20" s="7"/>
      <c r="F20" s="30"/>
      <c r="G20" s="31"/>
      <c r="I20" s="16"/>
    </row>
    <row r="21" spans="1:11" x14ac:dyDescent="0.25">
      <c r="A21" s="5"/>
      <c r="B21" t="s">
        <v>12</v>
      </c>
      <c r="E21" s="7" t="s">
        <v>37</v>
      </c>
      <c r="F21" s="32"/>
      <c r="G21" s="33"/>
      <c r="H21" s="1"/>
      <c r="I21" s="17"/>
      <c r="J21" s="1"/>
      <c r="K21" s="1"/>
    </row>
    <row r="22" spans="1:11" x14ac:dyDescent="0.25">
      <c r="A22" s="5"/>
      <c r="F22" s="30"/>
      <c r="G22" s="31"/>
      <c r="I22" s="16"/>
    </row>
    <row r="23" spans="1:11" x14ac:dyDescent="0.25">
      <c r="A23" s="5"/>
      <c r="B23" t="s">
        <v>19</v>
      </c>
      <c r="F23" s="30">
        <f>SUM(F13:F22)</f>
        <v>6314.1900000000005</v>
      </c>
      <c r="G23" s="31">
        <f>SUM(G13:G22)</f>
        <v>5314</v>
      </c>
      <c r="I23" s="10"/>
    </row>
    <row r="24" spans="1:11" ht="15.75" thickBot="1" x14ac:dyDescent="0.3">
      <c r="A24" s="5"/>
      <c r="F24" s="34"/>
      <c r="G24" s="35"/>
      <c r="H24" s="4"/>
      <c r="I24" s="18"/>
      <c r="J24" s="4"/>
      <c r="K24" s="4"/>
    </row>
    <row r="25" spans="1:11" ht="15.75" thickTop="1" x14ac:dyDescent="0.25">
      <c r="A25" s="5"/>
      <c r="F25" s="30"/>
      <c r="G25" s="31"/>
      <c r="I25" s="16"/>
    </row>
    <row r="26" spans="1:11" x14ac:dyDescent="0.25">
      <c r="A26" s="5" t="s">
        <v>38</v>
      </c>
      <c r="F26" s="30">
        <f>F10-F23</f>
        <v>0</v>
      </c>
      <c r="G26" s="31">
        <f>G10-G23</f>
        <v>2000</v>
      </c>
      <c r="I26" s="10"/>
    </row>
    <row r="27" spans="1:11" x14ac:dyDescent="0.25">
      <c r="A27" s="5"/>
      <c r="F27" s="30"/>
      <c r="G27" s="31"/>
      <c r="I27" s="19"/>
    </row>
    <row r="28" spans="1:11" x14ac:dyDescent="0.25">
      <c r="A28" s="5" t="s">
        <v>13</v>
      </c>
      <c r="F28" s="30"/>
      <c r="G28" s="36"/>
      <c r="I28" s="11"/>
    </row>
    <row r="29" spans="1:11" x14ac:dyDescent="0.25">
      <c r="A29" s="5"/>
      <c r="B29" t="s">
        <v>5</v>
      </c>
      <c r="F29" s="37">
        <v>26</v>
      </c>
      <c r="G29" s="38">
        <v>26</v>
      </c>
      <c r="I29" s="22"/>
    </row>
    <row r="30" spans="1:11" x14ac:dyDescent="0.25">
      <c r="A30" s="5"/>
      <c r="F30" s="30"/>
      <c r="G30" s="31"/>
      <c r="I30" s="10"/>
    </row>
    <row r="31" spans="1:11" x14ac:dyDescent="0.25">
      <c r="A31" s="5"/>
      <c r="B31" t="s">
        <v>6</v>
      </c>
      <c r="F31" s="30">
        <f>F26/F29</f>
        <v>0</v>
      </c>
      <c r="G31" s="31">
        <f>G26/G29</f>
        <v>76.92307692307692</v>
      </c>
      <c r="I31" s="10"/>
    </row>
    <row r="32" spans="1:11" x14ac:dyDescent="0.25">
      <c r="A32" s="5"/>
      <c r="F32" s="30"/>
      <c r="G32" s="31"/>
      <c r="I32" s="16"/>
    </row>
    <row r="33" spans="1:11" x14ac:dyDescent="0.25">
      <c r="A33" s="5" t="s">
        <v>39</v>
      </c>
      <c r="F33" s="30"/>
      <c r="G33" s="31"/>
      <c r="I33" s="16"/>
    </row>
    <row r="34" spans="1:11" x14ac:dyDescent="0.25">
      <c r="A34" s="5" t="s">
        <v>40</v>
      </c>
      <c r="F34" s="32">
        <v>2340.85</v>
      </c>
      <c r="G34" s="33">
        <v>2000</v>
      </c>
      <c r="H34" s="1"/>
      <c r="I34" s="17"/>
      <c r="J34" s="1"/>
      <c r="K34" s="1"/>
    </row>
    <row r="35" spans="1:11" x14ac:dyDescent="0.25">
      <c r="F35" s="30"/>
      <c r="G35" s="31"/>
      <c r="I35" s="16"/>
    </row>
    <row r="36" spans="1:11" x14ac:dyDescent="0.25">
      <c r="A36" s="5" t="s">
        <v>31</v>
      </c>
      <c r="F36" s="39" t="s">
        <v>22</v>
      </c>
      <c r="G36" s="40" t="s">
        <v>23</v>
      </c>
      <c r="H36" s="15"/>
      <c r="I36" s="23"/>
    </row>
    <row r="37" spans="1:11" x14ac:dyDescent="0.25">
      <c r="B37" t="s">
        <v>14</v>
      </c>
      <c r="F37" s="41">
        <v>293</v>
      </c>
      <c r="G37" s="42">
        <v>1750</v>
      </c>
      <c r="H37" s="15"/>
      <c r="I37" s="13"/>
    </row>
    <row r="38" spans="1:11" x14ac:dyDescent="0.25">
      <c r="F38" s="41"/>
      <c r="G38" s="42"/>
      <c r="H38" s="15"/>
      <c r="I38" s="13"/>
    </row>
    <row r="39" spans="1:11" x14ac:dyDescent="0.25">
      <c r="B39" t="s">
        <v>15</v>
      </c>
      <c r="F39" s="41">
        <v>67764</v>
      </c>
      <c r="G39" s="42">
        <v>67764</v>
      </c>
      <c r="H39" s="20"/>
      <c r="I39" s="13"/>
      <c r="J39" s="11"/>
      <c r="K39" s="11"/>
    </row>
    <row r="40" spans="1:11" x14ac:dyDescent="0.25">
      <c r="F40" s="43" t="s">
        <v>18</v>
      </c>
      <c r="G40" s="44" t="s">
        <v>18</v>
      </c>
      <c r="H40" s="21"/>
      <c r="I40" s="14"/>
      <c r="J40" s="12" t="s">
        <v>18</v>
      </c>
      <c r="K40" s="12"/>
    </row>
    <row r="41" spans="1:11" x14ac:dyDescent="0.25">
      <c r="F41" s="50"/>
      <c r="G41" s="51"/>
      <c r="H41" s="20"/>
      <c r="I41" s="52"/>
      <c r="J41" s="53"/>
      <c r="K41" s="53"/>
    </row>
    <row r="42" spans="1:11" x14ac:dyDescent="0.25">
      <c r="B42" t="s">
        <v>21</v>
      </c>
      <c r="F42" s="41">
        <f>F39*0.02</f>
        <v>1355.28</v>
      </c>
      <c r="G42" s="42">
        <f>G39*0.02</f>
        <v>1355.28</v>
      </c>
      <c r="H42" s="15"/>
      <c r="I42" s="13"/>
    </row>
    <row r="43" spans="1:11" x14ac:dyDescent="0.25">
      <c r="F43" s="41"/>
      <c r="G43" s="42"/>
      <c r="H43" s="15"/>
      <c r="I43" s="13"/>
    </row>
    <row r="44" spans="1:11" x14ac:dyDescent="0.25">
      <c r="B44" t="s">
        <v>16</v>
      </c>
      <c r="F44" s="41">
        <f>IF(F37&lt;F42,0,F37-F42)</f>
        <v>0</v>
      </c>
      <c r="G44" s="42">
        <f>IF(G37&lt;G42,0,G37-G42)</f>
        <v>394.72</v>
      </c>
      <c r="H44" s="15"/>
      <c r="I44" s="13"/>
    </row>
    <row r="45" spans="1:11" x14ac:dyDescent="0.25">
      <c r="F45" s="41"/>
      <c r="G45" s="42"/>
      <c r="H45" s="15"/>
      <c r="I45" s="13"/>
    </row>
    <row r="46" spans="1:11" x14ac:dyDescent="0.25">
      <c r="B46" t="s">
        <v>17</v>
      </c>
      <c r="F46" s="41"/>
      <c r="G46" s="42"/>
      <c r="H46" s="15"/>
      <c r="I46" s="20"/>
    </row>
    <row r="47" spans="1:11" x14ac:dyDescent="0.25">
      <c r="C47" t="s">
        <v>25</v>
      </c>
      <c r="F47" s="41">
        <f>F37</f>
        <v>293</v>
      </c>
      <c r="G47" s="42" t="s">
        <v>30</v>
      </c>
      <c r="H47" s="15"/>
      <c r="I47" s="24"/>
    </row>
    <row r="48" spans="1:11" x14ac:dyDescent="0.25">
      <c r="C48" t="s">
        <v>26</v>
      </c>
      <c r="F48" s="41">
        <f>F34</f>
        <v>2340.85</v>
      </c>
      <c r="G48" s="42">
        <f>G34</f>
        <v>2000</v>
      </c>
      <c r="H48" s="15"/>
      <c r="I48" s="13"/>
    </row>
    <row r="49" spans="1:11" x14ac:dyDescent="0.25">
      <c r="C49" t="s">
        <v>27</v>
      </c>
      <c r="F49" s="47">
        <f>-F42</f>
        <v>-1355.28</v>
      </c>
      <c r="G49" s="48" t="s">
        <v>30</v>
      </c>
      <c r="H49" s="21"/>
      <c r="I49" s="49"/>
      <c r="J49" s="1"/>
      <c r="K49" s="1"/>
    </row>
    <row r="50" spans="1:11" x14ac:dyDescent="0.25">
      <c r="F50" s="41"/>
      <c r="G50" s="42"/>
      <c r="H50" s="15"/>
      <c r="I50" s="20"/>
    </row>
    <row r="51" spans="1:11" x14ac:dyDescent="0.25">
      <c r="A51" s="5" t="s">
        <v>28</v>
      </c>
      <c r="F51" s="41">
        <f>SUM(F44:F50)</f>
        <v>1278.57</v>
      </c>
      <c r="G51" s="42">
        <f>SUM(G44:G50)</f>
        <v>2394.7200000000003</v>
      </c>
      <c r="H51" s="15"/>
      <c r="I51" s="13"/>
    </row>
    <row r="52" spans="1:11" x14ac:dyDescent="0.25">
      <c r="F52" s="45"/>
      <c r="G52" s="46"/>
    </row>
  </sheetData>
  <pageMargins left="0.7" right="0.7" top="0.5" bottom="0.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Wiley Publishing,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Silverstein</dc:creator>
  <cp:lastModifiedBy>Mike Silverstein</cp:lastModifiedBy>
  <cp:lastPrinted>2015-04-08T19:10:32Z</cp:lastPrinted>
  <dcterms:created xsi:type="dcterms:W3CDTF">2015-03-24T11:39:03Z</dcterms:created>
  <dcterms:modified xsi:type="dcterms:W3CDTF">2015-04-08T19:11:26Z</dcterms:modified>
</cp:coreProperties>
</file>